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Perso\excelformationblog\Articles\2020\04\Présentation L'encodeur\L'encodeur\"/>
    </mc:Choice>
  </mc:AlternateContent>
  <xr:revisionPtr revIDLastSave="0" documentId="8_{6ED82309-B9F2-41F6-A823-47E08EE6B0A5}" xr6:coauthVersionLast="45" xr6:coauthVersionMax="45" xr10:uidLastSave="{00000000-0000-0000-0000-000000000000}"/>
  <bookViews>
    <workbookView xWindow="-120" yWindow="-120" windowWidth="29040" windowHeight="15840" xr2:uid="{C68FAAF2-85DE-40A9-B5B0-6492ACAD9053}"/>
  </bookViews>
  <sheets>
    <sheet name="excelformation.fr" sheetId="3" r:id="rId1"/>
  </sheets>
  <externalReferences>
    <externalReference r:id="rId2"/>
  </externalReferences>
  <definedNames>
    <definedName name="_xlnm._FilterDatabase" localSheetId="0" hidden="1">excelformation.fr!#REF!</definedName>
    <definedName name="_motdepasse">excelformation.fr!$H$6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4" i="3" l="1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E33" i="3" l="1"/>
  <c r="E42" i="3"/>
  <c r="E26" i="3"/>
  <c r="E43" i="3"/>
  <c r="E27" i="3"/>
  <c r="E15" i="3"/>
  <c r="E31" i="3"/>
  <c r="E36" i="3"/>
  <c r="E20" i="3"/>
  <c r="E21" i="3"/>
  <c r="E30" i="3"/>
  <c r="E35" i="3"/>
  <c r="E47" i="3"/>
  <c r="E19" i="3"/>
  <c r="E40" i="3"/>
  <c r="E41" i="3"/>
  <c r="I9" i="3"/>
  <c r="E48" i="3"/>
  <c r="E18" i="3"/>
  <c r="E46" i="3"/>
  <c r="E25" i="3"/>
  <c r="E38" i="3"/>
  <c r="E39" i="3"/>
  <c r="E24" i="3"/>
  <c r="E34" i="3"/>
  <c r="E28" i="3"/>
  <c r="I10" i="3"/>
  <c r="E37" i="3"/>
  <c r="E22" i="3"/>
  <c r="E45" i="3"/>
  <c r="E23" i="3"/>
  <c r="E32" i="3"/>
  <c r="E16" i="3"/>
  <c r="E44" i="3"/>
  <c r="E29" i="3"/>
  <c r="E17" i="3"/>
  <c r="E9" i="3" l="1"/>
  <c r="E6" i="3"/>
  <c r="E7" i="3" l="1"/>
  <c r="E8" i="3" s="1"/>
  <c r="E11" i="3" s="1"/>
</calcChain>
</file>

<file path=xl/sharedStrings.xml><?xml version="1.0" encoding="utf-8"?>
<sst xmlns="http://schemas.openxmlformats.org/spreadsheetml/2006/main" count="176" uniqueCount="88">
  <si>
    <t>Excelformation.fr - Votre formateur de référence sur Excel</t>
  </si>
  <si>
    <t>Prénom</t>
  </si>
  <si>
    <t>Nom</t>
  </si>
  <si>
    <t>Ventes</t>
  </si>
  <si>
    <t>Salaire primes comprises</t>
  </si>
  <si>
    <t>CA</t>
  </si>
  <si>
    <t>Salaires</t>
  </si>
  <si>
    <t>Coûts d'exploitation</t>
  </si>
  <si>
    <t>EBE</t>
  </si>
  <si>
    <t>https://www.excelformation.fr/lencodeur.html</t>
  </si>
  <si>
    <t>Présentation de l'Encodeur Excel</t>
  </si>
  <si>
    <t>Achats marchandises</t>
  </si>
  <si>
    <t>Marge brute</t>
  </si>
  <si>
    <t>Poste</t>
  </si>
  <si>
    <t>test</t>
  </si>
  <si>
    <t>coucou</t>
  </si>
  <si>
    <t>Colonne1</t>
  </si>
  <si>
    <t>Marsilius</t>
  </si>
  <si>
    <t>Quinn</t>
  </si>
  <si>
    <t>Alexandrie</t>
  </si>
  <si>
    <t>Marquis</t>
  </si>
  <si>
    <t>Fanchon</t>
  </si>
  <si>
    <t>Mazuret</t>
  </si>
  <si>
    <t>Pierpont</t>
  </si>
  <si>
    <t>Paimboeuf</t>
  </si>
  <si>
    <t>Marjolaine</t>
  </si>
  <si>
    <t>D'Aubigné</t>
  </si>
  <si>
    <t>Beltane</t>
  </si>
  <si>
    <t>Fresne</t>
  </si>
  <si>
    <t>Pansy</t>
  </si>
  <si>
    <t>Patenaude</t>
  </si>
  <si>
    <t>René</t>
  </si>
  <si>
    <t>Collin</t>
  </si>
  <si>
    <t>Guillaume</t>
  </si>
  <si>
    <t>Dx06h&gt;</t>
  </si>
  <si>
    <t>7_35&gt;</t>
  </si>
  <si>
    <t>Lespérance</t>
  </si>
  <si>
    <t>Thérèse</t>
  </si>
  <si>
    <t>Brault</t>
  </si>
  <si>
    <t>Cammile</t>
  </si>
  <si>
    <t>Barrette</t>
  </si>
  <si>
    <t>Parnella</t>
  </si>
  <si>
    <t>Larivière</t>
  </si>
  <si>
    <t>Sabine</t>
  </si>
  <si>
    <t>Devost</t>
  </si>
  <si>
    <t>Maurelle</t>
  </si>
  <si>
    <t>Chauvet</t>
  </si>
  <si>
    <t>Algernon</t>
  </si>
  <si>
    <t>Beauchamp</t>
  </si>
  <si>
    <t>Albracca</t>
  </si>
  <si>
    <t>Lapointe</t>
  </si>
  <si>
    <t>Magnolia</t>
  </si>
  <si>
    <t>Babin</t>
  </si>
  <si>
    <t>Ancelote</t>
  </si>
  <si>
    <t>Gousse</t>
  </si>
  <si>
    <t>Beaufort</t>
  </si>
  <si>
    <t>Landry</t>
  </si>
  <si>
    <t>Aubrey</t>
  </si>
  <si>
    <t>Miron</t>
  </si>
  <si>
    <t>Claude</t>
  </si>
  <si>
    <t>Chenard</t>
  </si>
  <si>
    <t>q</t>
  </si>
  <si>
    <t>Desruisseaux</t>
  </si>
  <si>
    <t>Eugène</t>
  </si>
  <si>
    <t>Dostie</t>
  </si>
  <si>
    <t>Millard</t>
  </si>
  <si>
    <t>Charpie</t>
  </si>
  <si>
    <t>Burnell</t>
  </si>
  <si>
    <t>Neufville</t>
  </si>
  <si>
    <t>Orlene</t>
  </si>
  <si>
    <t>Masson</t>
  </si>
  <si>
    <t>Clarice</t>
  </si>
  <si>
    <t>Viens</t>
  </si>
  <si>
    <t>Sébastien</t>
  </si>
  <si>
    <t>Brian</t>
  </si>
  <si>
    <t>Brice</t>
  </si>
  <si>
    <t>Crête</t>
  </si>
  <si>
    <t>Vivienne</t>
  </si>
  <si>
    <t>Berger</t>
  </si>
  <si>
    <t>Arno</t>
  </si>
  <si>
    <t>Dupéré</t>
  </si>
  <si>
    <t>Didier</t>
  </si>
  <si>
    <t>Pouliotte</t>
  </si>
  <si>
    <t>Luc</t>
  </si>
  <si>
    <t>Despins</t>
  </si>
  <si>
    <t>Agate</t>
  </si>
  <si>
    <t>Lapresse</t>
  </si>
  <si>
    <t>Vendeur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</si>
</sst>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,&quot;k€&quot;"/>
    <numFmt numFmtId="165" formatCode="#,##0;[Red]\-\ #,##0;&quot;&quot;"/>
  </numFmts>
  <fonts count="9" x14ac:knownFonts="1">
    <font>
      <sz val="11"/>
      <color theme="1"/>
      <name val="calibri"/>
      <family val="2"/>
    </font>
    <font>
      <b/>
      <sz val="22"/>
      <color theme="0"/>
      <name val="Calibri"/>
      <family val="2"/>
    </font>
    <font>
      <b/>
      <sz val="16"/>
      <color theme="0"/>
      <name val="Calibri"/>
      <family val="2"/>
    </font>
    <font>
      <sz val="16"/>
      <color theme="0"/>
      <name val="Calibri"/>
      <family val="2"/>
    </font>
    <font>
      <u/>
      <sz val="11"/>
      <color theme="10"/>
      <name val="Calibri"/>
      <family val="2"/>
    </font>
    <font>
      <sz val="8"/>
      <name val="Calibri"/>
      <family val="2"/>
    </font>
    <font>
      <b/>
      <sz val="11"/>
      <color theme="0"/>
      <name val="calibri"/>
      <family val="2"/>
    </font>
    <font>
      <b/>
      <sz val="11"/>
      <color theme="1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gradientFill degree="90">
        <stop position="0">
          <color theme="8" tint="-0.25098422193060094"/>
        </stop>
        <stop position="1">
          <color theme="8" tint="-0.49803155613879818"/>
        </stop>
      </gradientFill>
    </fill>
    <fill>
      <gradientFill degree="90">
        <stop position="0">
          <color theme="8" tint="0.40000610370189521"/>
        </stop>
        <stop position="1">
          <color theme="8" tint="-0.25098422193060094"/>
        </stop>
      </gradient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0" xfId="0" applyNumberFormat="1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4" fillId="0" borderId="0" xfId="1" quotePrefix="1" applyAlignment="1">
      <alignment horizontal="left"/>
    </xf>
    <xf numFmtId="0" fontId="0" fillId="4" borderId="0" xfId="0" applyFill="1" applyAlignment="1">
      <alignment horizontal="right"/>
    </xf>
    <xf numFmtId="164" fontId="0" fillId="4" borderId="0" xfId="0" applyNumberFormat="1" applyFill="1"/>
    <xf numFmtId="0" fontId="6" fillId="5" borderId="0" xfId="0" applyFont="1" applyFill="1" applyAlignment="1">
      <alignment horizontal="right"/>
    </xf>
    <xf numFmtId="164" fontId="6" fillId="5" borderId="0" xfId="0" applyNumberFormat="1" applyFont="1" applyFill="1"/>
    <xf numFmtId="0" fontId="8" fillId="4" borderId="0" xfId="0" applyFont="1" applyFill="1" applyAlignment="1">
      <alignment horizontal="right"/>
    </xf>
    <xf numFmtId="164" fontId="8" fillId="4" borderId="0" xfId="0" applyNumberFormat="1" applyFont="1" applyFill="1"/>
    <xf numFmtId="0" fontId="0" fillId="0" borderId="0" xfId="0" applyAlignment="1">
      <alignment vertical="center" wrapText="1"/>
    </xf>
    <xf numFmtId="165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quotePrefix="1" applyAlignment="1">
      <alignment vertical="center"/>
    </xf>
  </cellXfs>
  <cellStyles count="2">
    <cellStyle name="Lien hypertexte" xfId="1" builtinId="8"/>
    <cellStyle name="Normal" xfId="0" builtinId="0"/>
  </cellStyles>
  <dxfs count="8">
    <dxf>
      <numFmt numFmtId="165" formatCode="#,##0;[Red]\-\ #,##0;&quot;&quot;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numFmt numFmtId="165" formatCode="#,##0;[Red]\-\ #,##0;&quot;&quot;"/>
      <alignment horizontal="general" vertical="center" textRotation="0" wrapText="0" indent="0" justifyLastLine="0" shrinkToFit="0" readingOrder="0"/>
    </dxf>
    <dxf>
      <numFmt numFmtId="165" formatCode="#,##0;[Red]\-\ #,##0;&quot;&quot;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/excelformationblog/appli/L'encodeur/EF_L_encodeur_v1_STANDARD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s"/>
    </sheetNames>
    <definedNames>
      <definedName name="cryptage"/>
      <definedName name="deCryptage"/>
    </definedNames>
    <sheetDataSet>
      <sheetData sheetId="0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8CC2706-B1DB-4411-B446-E768480E27BA}" name="_effectifs" displayName="_effectifs" ref="A13:F48" totalsRowShown="0" headerRowDxfId="7" dataDxfId="6">
  <autoFilter ref="A13:F48" xr:uid="{6E4F33E5-B12D-4461-9DD5-1A14DC3EE5BB}"/>
  <sortState xmlns:xlrd2="http://schemas.microsoft.com/office/spreadsheetml/2017/richdata2" ref="A14:E48">
    <sortCondition descending="1" ref="E13:E48"/>
  </sortState>
  <tableColumns count="6">
    <tableColumn id="1" xr3:uid="{92F20DD7-B74F-4CCE-962B-AE79110A01F9}" name="Prénom" dataDxfId="5"/>
    <tableColumn id="2" xr3:uid="{63F77479-05AE-42C7-A165-BBF75014308F}" name="Nom" dataDxfId="4"/>
    <tableColumn id="3" xr3:uid="{5E5C56EA-B798-4B14-A32F-A6326CDDBC81}" name="Ventes" dataDxfId="3"/>
    <tableColumn id="5" xr3:uid="{0ADBBD7D-74F9-4B82-9FCB-953C85A0998E}" name="Salaire primes comprises" dataDxfId="2"/>
    <tableColumn id="4" xr3:uid="{C599B88D-63BE-4976-BC10-7C382789C109}" name="Poste" dataDxfId="1"/>
    <tableColumn id="7" xr3:uid="{BCA23C5E-DD0D-4382-B137-2C67C16219EC}" name="Colonne1" dataDxfId="0">
      <calculatedColumnFormula>_effectifs[[#This Row],[Ventes]]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xcelformation.fr/une-pyramide-des-ages-excel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BDC07-9939-4F8C-9AF6-D6276036EA98}">
  <sheetPr codeName="PRINCIPALE">
    <outlinePr applyStyles="1"/>
    <pageSetUpPr fitToPage="1"/>
  </sheetPr>
  <dimension ref="A1:I48"/>
  <sheetViews>
    <sheetView showGridLines="0" tabSelected="1" zoomScaleNormal="100" zoomScaleSheetLayoutView="100" workbookViewId="0">
      <pane ySplit="13" topLeftCell="A14" activePane="bottomLeft" state="frozen"/>
      <selection pane="bottomLeft" activeCell="F14" sqref="F14:F48"/>
    </sheetView>
  </sheetViews>
  <sheetFormatPr baseColWidth="10" defaultRowHeight="15" x14ac:dyDescent="0.25"/>
  <cols>
    <col min="1" max="6" width="19.140625" customWidth="1"/>
  </cols>
  <sheetData>
    <row r="1" spans="1:9" s="2" customFormat="1" ht="28.5" x14ac:dyDescent="0.25">
      <c r="A1" s="1" t="s">
        <v>0</v>
      </c>
    </row>
    <row r="2" spans="1:9" s="3" customFormat="1" ht="7.5" customHeight="1" x14ac:dyDescent="0.25"/>
    <row r="3" spans="1:9" s="5" customFormat="1" ht="25.5" customHeight="1" x14ac:dyDescent="0.25">
      <c r="A3" s="4" t="s">
        <v>10</v>
      </c>
    </row>
    <row r="4" spans="1:9" x14ac:dyDescent="0.25">
      <c r="A4" s="6" t="s">
        <v>9</v>
      </c>
    </row>
    <row r="5" spans="1:9" x14ac:dyDescent="0.25">
      <c r="A5" s="6"/>
    </row>
    <row r="6" spans="1:9" x14ac:dyDescent="0.25">
      <c r="A6" s="6"/>
      <c r="C6" s="11"/>
      <c r="D6" s="11" t="s">
        <v>5</v>
      </c>
      <c r="E6" s="12">
        <f>SUM(_effectifs[Ventes])</f>
        <v>6360913.5667200005</v>
      </c>
      <c r="H6" t="s">
        <v>14</v>
      </c>
    </row>
    <row r="7" spans="1:9" x14ac:dyDescent="0.25">
      <c r="A7" s="6"/>
      <c r="C7" s="7"/>
      <c r="D7" s="7" t="s">
        <v>11</v>
      </c>
      <c r="E7" s="8">
        <f>E6*52%</f>
        <v>3307675.0546944002</v>
      </c>
    </row>
    <row r="8" spans="1:9" x14ac:dyDescent="0.25">
      <c r="C8" s="9"/>
      <c r="D8" s="9" t="s">
        <v>12</v>
      </c>
      <c r="E8" s="10">
        <f>E6-E7</f>
        <v>3053238.5120256003</v>
      </c>
      <c r="I8" t="s">
        <v>15</v>
      </c>
    </row>
    <row r="9" spans="1:9" x14ac:dyDescent="0.25">
      <c r="A9" s="6"/>
      <c r="C9" s="7"/>
      <c r="D9" s="7" t="s">
        <v>6</v>
      </c>
      <c r="E9" s="8">
        <f>SUM(_effectifs[Salaire primes comprises])</f>
        <v>1464384</v>
      </c>
      <c r="I9" t="str">
        <f>[1]!cryptage(I8,"test")</f>
        <v>[L'ENCODEUR_BY_EXCELFORMATION.FR]qb#U^;UXat</v>
      </c>
    </row>
    <row r="10" spans="1:9" x14ac:dyDescent="0.25">
      <c r="A10" s="6"/>
      <c r="C10" s="7"/>
      <c r="D10" s="7" t="s">
        <v>7</v>
      </c>
      <c r="E10" s="8">
        <v>1352543</v>
      </c>
      <c r="I10" t="str">
        <f ca="1">[1]!deCryptage(I9,"test")</f>
        <v>coucou</v>
      </c>
    </row>
    <row r="11" spans="1:9" x14ac:dyDescent="0.25">
      <c r="C11" s="9"/>
      <c r="D11" s="9" t="s">
        <v>8</v>
      </c>
      <c r="E11" s="10">
        <f>E8-E9-E10</f>
        <v>236311.5120256003</v>
      </c>
    </row>
    <row r="13" spans="1:9" s="3" customFormat="1" ht="33.75" customHeight="1" x14ac:dyDescent="0.25">
      <c r="A13" s="3" t="s">
        <v>1</v>
      </c>
      <c r="B13" s="3" t="s">
        <v>2</v>
      </c>
      <c r="C13" s="3" t="s">
        <v>3</v>
      </c>
      <c r="D13" s="13" t="s">
        <v>4</v>
      </c>
      <c r="E13" s="3" t="s">
        <v>13</v>
      </c>
      <c r="F13" s="3" t="s">
        <v>16</v>
      </c>
    </row>
    <row r="14" spans="1:9" s="3" customFormat="1" ht="19.5" customHeight="1" x14ac:dyDescent="0.25">
      <c r="A14" s="3" t="s">
        <v>17</v>
      </c>
      <c r="B14" s="3" t="s">
        <v>18</v>
      </c>
      <c r="C14" s="14">
        <v>364110.88896000001</v>
      </c>
      <c r="D14" s="14">
        <v>67536</v>
      </c>
      <c r="E14" s="3" t="s">
        <v>87</v>
      </c>
      <c r="F14" s="14">
        <f>_effectifs[[#This Row],[Ventes]]</f>
        <v>364110.88896000001</v>
      </c>
    </row>
    <row r="15" spans="1:9" s="3" customFormat="1" ht="19.5" customHeight="1" x14ac:dyDescent="0.25">
      <c r="A15" s="3" t="s">
        <v>19</v>
      </c>
      <c r="B15" s="3" t="s">
        <v>20</v>
      </c>
      <c r="C15" s="14">
        <v>267126.12864000001</v>
      </c>
      <c r="D15" s="14">
        <v>40896</v>
      </c>
      <c r="E15" s="3" t="str">
        <f ca="1">[1]!deCryptage("[L'ENCODEUR_BY_EXCELFORMATION.FR]qb5G&lt;q@=aàt",_motdepasse)</f>
        <v>Vendeur</v>
      </c>
      <c r="F15" s="14">
        <f>_effectifs[[#This Row],[Ventes]]</f>
        <v>267126.12864000001</v>
      </c>
    </row>
    <row r="16" spans="1:9" s="3" customFormat="1" ht="19.5" customHeight="1" x14ac:dyDescent="0.25">
      <c r="A16" s="3" t="s">
        <v>21</v>
      </c>
      <c r="B16" s="3" t="s">
        <v>22</v>
      </c>
      <c r="C16" s="14">
        <v>409135.79519999999</v>
      </c>
      <c r="D16" s="14">
        <v>71748</v>
      </c>
      <c r="E16" s="3" t="str">
        <f ca="1">[1]!deCryptage("[L'ENCODEUR_BY_EXCELFORMATION.FR]qb5G&lt;q@=aàt",_motdepasse)</f>
        <v>Vendeur</v>
      </c>
      <c r="F16" s="14">
        <f>_effectifs[[#This Row],[Ventes]]</f>
        <v>409135.79519999999</v>
      </c>
      <c r="G16" s="15"/>
    </row>
    <row r="17" spans="1:6" s="3" customFormat="1" ht="19.5" customHeight="1" x14ac:dyDescent="0.25">
      <c r="A17" s="3" t="s">
        <v>23</v>
      </c>
      <c r="B17" s="3" t="s">
        <v>24</v>
      </c>
      <c r="C17" s="14">
        <v>170469.82655999999</v>
      </c>
      <c r="D17" s="14">
        <v>24912</v>
      </c>
      <c r="E17" s="3" t="str">
        <f ca="1">[1]!deCryptage("[L'ENCODEUR_BY_EXCELFORMATION.FR]qb5G&lt;q@=aàt",_motdepasse)</f>
        <v>Vendeur</v>
      </c>
      <c r="F17" s="14">
        <f>_effectifs[[#This Row],[Ventes]]</f>
        <v>170469.82655999999</v>
      </c>
    </row>
    <row r="18" spans="1:6" s="3" customFormat="1" ht="19.5" customHeight="1" x14ac:dyDescent="0.25">
      <c r="A18" s="3" t="s">
        <v>25</v>
      </c>
      <c r="B18" s="3" t="s">
        <v>26</v>
      </c>
      <c r="C18" s="14">
        <v>149818.01472000001</v>
      </c>
      <c r="D18" s="14">
        <v>35244</v>
      </c>
      <c r="E18" s="3" t="str">
        <f ca="1">[1]!deCryptage("[L'ENCODEUR_BY_EXCELFORMATION.FR]qb5G&lt;q@=aàt",_motdepasse)</f>
        <v>Vendeur</v>
      </c>
      <c r="F18" s="14">
        <f>_effectifs[[#This Row],[Ventes]]</f>
        <v>149818.01472000001</v>
      </c>
    </row>
    <row r="19" spans="1:6" s="3" customFormat="1" ht="19.5" customHeight="1" x14ac:dyDescent="0.25">
      <c r="A19" s="3" t="s">
        <v>27</v>
      </c>
      <c r="B19" s="3" t="s">
        <v>28</v>
      </c>
      <c r="C19" s="14">
        <v>154058.11199999999</v>
      </c>
      <c r="D19" s="14">
        <v>38100</v>
      </c>
      <c r="E19" s="3" t="str">
        <f ca="1">[1]!deCryptage("[L'ENCODEUR_BY_EXCELFORMATION.FR]qb5G&lt;q@=aàt",_motdepasse)</f>
        <v>Vendeur</v>
      </c>
      <c r="F19" s="14">
        <f>_effectifs[[#This Row],[Ventes]]</f>
        <v>154058.11199999999</v>
      </c>
    </row>
    <row r="20" spans="1:6" s="3" customFormat="1" ht="19.5" customHeight="1" x14ac:dyDescent="0.25">
      <c r="A20" s="3" t="s">
        <v>29</v>
      </c>
      <c r="B20" s="3" t="s">
        <v>30</v>
      </c>
      <c r="C20" s="14">
        <v>135884.66688</v>
      </c>
      <c r="D20" s="14">
        <v>24048</v>
      </c>
      <c r="E20" s="3" t="str">
        <f ca="1">[1]!deCryptage("[L'ENCODEUR_BY_EXCELFORMATION.FR]qb5G&lt;q@=aàt",_motdepasse)</f>
        <v>Vendeur</v>
      </c>
      <c r="F20" s="14">
        <f>_effectifs[[#This Row],[Ventes]]</f>
        <v>135884.66688</v>
      </c>
    </row>
    <row r="21" spans="1:6" s="3" customFormat="1" ht="19.5" customHeight="1" x14ac:dyDescent="0.25">
      <c r="A21" s="3" t="s">
        <v>31</v>
      </c>
      <c r="B21" s="3" t="s">
        <v>32</v>
      </c>
      <c r="C21" s="14">
        <v>302330.88</v>
      </c>
      <c r="D21" s="14">
        <v>40500</v>
      </c>
      <c r="E21" s="3" t="str">
        <f ca="1">[1]!deCryptage("[L'ENCODEUR_BY_EXCELFORMATION.FR]qb5G&lt;q@=aàt",_motdepasse)</f>
        <v>Vendeur</v>
      </c>
      <c r="F21" s="14">
        <f>_effectifs[[#This Row],[Ventes]]</f>
        <v>302330.88</v>
      </c>
    </row>
    <row r="22" spans="1:6" s="3" customFormat="1" ht="19.5" customHeight="1" x14ac:dyDescent="0.25">
      <c r="A22" s="3" t="s">
        <v>33</v>
      </c>
      <c r="B22" s="16" t="s">
        <v>34</v>
      </c>
      <c r="C22" s="14">
        <v>257905.0368</v>
      </c>
      <c r="D22" s="14">
        <v>44820</v>
      </c>
      <c r="E22" s="3" t="str">
        <f ca="1">[1]!deCryptage("[L'ENCODEUR_BY_EXCELFORMATION.FR]qb5G&lt;q@=aàt",_motdepasse)</f>
        <v>Vendeur</v>
      </c>
      <c r="F22" s="14">
        <f>_effectifs[[#This Row],[Ventes]]</f>
        <v>257905.0368</v>
      </c>
    </row>
    <row r="23" spans="1:6" s="3" customFormat="1" ht="19.5" customHeight="1" x14ac:dyDescent="0.25">
      <c r="A23" s="16" t="s">
        <v>35</v>
      </c>
      <c r="B23" s="3" t="s">
        <v>36</v>
      </c>
      <c r="C23" s="14">
        <v>298240.08192000003</v>
      </c>
      <c r="D23" s="14">
        <v>65376</v>
      </c>
      <c r="E23" s="3" t="str">
        <f ca="1">[1]!deCryptage("[L'ENCODEUR_BY_EXCELFORMATION.FR]qb5G&lt;q@=aàt",_motdepasse)</f>
        <v>Vendeur</v>
      </c>
      <c r="F23" s="14">
        <f>_effectifs[[#This Row],[Ventes]]</f>
        <v>298240.08192000003</v>
      </c>
    </row>
    <row r="24" spans="1:6" s="3" customFormat="1" ht="19.5" customHeight="1" x14ac:dyDescent="0.25">
      <c r="A24" s="3" t="s">
        <v>37</v>
      </c>
      <c r="B24" s="3" t="s">
        <v>38</v>
      </c>
      <c r="C24" s="14">
        <v>143368.28928</v>
      </c>
      <c r="D24" s="14">
        <v>38952</v>
      </c>
      <c r="E24" s="3" t="str">
        <f ca="1">[1]!deCryptage("[L'ENCODEUR_BY_EXCELFORMATION.FR]qb5G&lt;q@=aàt",_motdepasse)</f>
        <v>Vendeur</v>
      </c>
      <c r="F24" s="14">
        <f>_effectifs[[#This Row],[Ventes]]</f>
        <v>143368.28928</v>
      </c>
    </row>
    <row r="25" spans="1:6" s="3" customFormat="1" ht="19.5" customHeight="1" x14ac:dyDescent="0.25">
      <c r="A25" s="3" t="s">
        <v>39</v>
      </c>
      <c r="B25" s="3" t="s">
        <v>40</v>
      </c>
      <c r="C25" s="14">
        <v>176981.13792000001</v>
      </c>
      <c r="D25" s="14">
        <v>27756</v>
      </c>
      <c r="E25" s="3" t="str">
        <f ca="1">[1]!deCryptage("[L'ENCODEUR_BY_EXCELFORMATION.FR]qb5G&lt;q@=aàt",_motdepasse)</f>
        <v>Vendeur</v>
      </c>
      <c r="F25" s="14">
        <f>_effectifs[[#This Row],[Ventes]]</f>
        <v>176981.13792000001</v>
      </c>
    </row>
    <row r="26" spans="1:6" s="3" customFormat="1" ht="19.5" customHeight="1" x14ac:dyDescent="0.25">
      <c r="A26" s="3" t="s">
        <v>41</v>
      </c>
      <c r="B26" s="3" t="s">
        <v>42</v>
      </c>
      <c r="C26" s="14">
        <v>178070.39999999999</v>
      </c>
      <c r="D26" s="14">
        <v>27480</v>
      </c>
      <c r="E26" s="3" t="str">
        <f ca="1">[1]!deCryptage("[L'ENCODEUR_BY_EXCELFORMATION.FR]qb5G&lt;q@=aàt",_motdepasse)</f>
        <v>Vendeur</v>
      </c>
      <c r="F26" s="14">
        <f>_effectifs[[#This Row],[Ventes]]</f>
        <v>178070.39999999999</v>
      </c>
    </row>
    <row r="27" spans="1:6" s="3" customFormat="1" ht="19.5" customHeight="1" x14ac:dyDescent="0.25">
      <c r="A27" s="3" t="s">
        <v>43</v>
      </c>
      <c r="B27" s="3" t="s">
        <v>44</v>
      </c>
      <c r="C27" s="14">
        <v>105036.96384</v>
      </c>
      <c r="D27" s="14">
        <v>33216</v>
      </c>
      <c r="E27" s="3" t="str">
        <f ca="1">[1]!deCryptage("[L'ENCODEUR_BY_EXCELFORMATION.FR]qb5G&lt;q@=aàt",_motdepasse)</f>
        <v>Vendeur</v>
      </c>
      <c r="F27" s="14">
        <f>_effectifs[[#This Row],[Ventes]]</f>
        <v>105036.96384</v>
      </c>
    </row>
    <row r="28" spans="1:6" s="3" customFormat="1" ht="19.5" customHeight="1" x14ac:dyDescent="0.25">
      <c r="A28" s="3" t="s">
        <v>45</v>
      </c>
      <c r="B28" s="3" t="s">
        <v>46</v>
      </c>
      <c r="C28" s="14">
        <v>118702.81728</v>
      </c>
      <c r="D28" s="14">
        <v>25728</v>
      </c>
      <c r="E28" s="3" t="str">
        <f ca="1">[1]!deCryptage("[L'ENCODEUR_BY_EXCELFORMATION.FR]qb5G&lt;q@=aàt",_motdepasse)</f>
        <v>Vendeur</v>
      </c>
      <c r="F28" s="14">
        <f>_effectifs[[#This Row],[Ventes]]</f>
        <v>118702.81728</v>
      </c>
    </row>
    <row r="29" spans="1:6" s="3" customFormat="1" ht="19.5" customHeight="1" x14ac:dyDescent="0.25">
      <c r="A29" s="3" t="s">
        <v>47</v>
      </c>
      <c r="B29" s="3" t="s">
        <v>48</v>
      </c>
      <c r="C29" s="14">
        <v>207715.00031999999</v>
      </c>
      <c r="D29" s="14">
        <v>48864</v>
      </c>
      <c r="E29" s="3" t="str">
        <f ca="1">[1]!deCryptage("[L'ENCODEUR_BY_EXCELFORMATION.FR]qb5G&lt;q@=aàt",_motdepasse)</f>
        <v>Vendeur</v>
      </c>
      <c r="F29" s="14">
        <f>_effectifs[[#This Row],[Ventes]]</f>
        <v>207715.00031999999</v>
      </c>
    </row>
    <row r="30" spans="1:6" s="3" customFormat="1" ht="19.5" customHeight="1" x14ac:dyDescent="0.25">
      <c r="A30" s="3" t="s">
        <v>49</v>
      </c>
      <c r="B30" s="3" t="s">
        <v>50</v>
      </c>
      <c r="C30" s="14">
        <v>195336.85248</v>
      </c>
      <c r="D30" s="14">
        <v>48936</v>
      </c>
      <c r="E30" s="3" t="str">
        <f ca="1">[1]!deCryptage("[L'ENCODEUR_BY_EXCELFORMATION.FR]qb5G&lt;q@=aàt",_motdepasse)</f>
        <v>Vendeur</v>
      </c>
      <c r="F30" s="14">
        <f>_effectifs[[#This Row],[Ventes]]</f>
        <v>195336.85248</v>
      </c>
    </row>
    <row r="31" spans="1:6" s="3" customFormat="1" ht="19.5" customHeight="1" x14ac:dyDescent="0.25">
      <c r="A31" s="3" t="s">
        <v>51</v>
      </c>
      <c r="B31" s="3" t="s">
        <v>52</v>
      </c>
      <c r="C31" s="14">
        <v>195022.07999999999</v>
      </c>
      <c r="D31" s="14">
        <v>30096</v>
      </c>
      <c r="E31" s="3" t="str">
        <f ca="1">[1]!deCryptage("[L'ENCODEUR_BY_EXCELFORMATION.FR]qb5G&lt;q@=aàt",_motdepasse)</f>
        <v>Vendeur</v>
      </c>
      <c r="F31" s="14">
        <f>_effectifs[[#This Row],[Ventes]]</f>
        <v>195022.07999999999</v>
      </c>
    </row>
    <row r="32" spans="1:6" s="3" customFormat="1" ht="19.5" customHeight="1" x14ac:dyDescent="0.25">
      <c r="A32" s="3" t="s">
        <v>53</v>
      </c>
      <c r="B32" s="3" t="s">
        <v>54</v>
      </c>
      <c r="C32" s="14">
        <v>109780.32384</v>
      </c>
      <c r="D32" s="14">
        <v>34716</v>
      </c>
      <c r="E32" s="3" t="str">
        <f ca="1">[1]!deCryptage("[L'ENCODEUR_BY_EXCELFORMATION.FR]qb5G&lt;q@=aàt",_motdepasse)</f>
        <v>Vendeur</v>
      </c>
      <c r="F32" s="14">
        <f>_effectifs[[#This Row],[Ventes]]</f>
        <v>109780.32384</v>
      </c>
    </row>
    <row r="33" spans="1:6" s="3" customFormat="1" ht="19.5" customHeight="1" x14ac:dyDescent="0.25">
      <c r="A33" s="3" t="s">
        <v>55</v>
      </c>
      <c r="B33" s="3" t="s">
        <v>56</v>
      </c>
      <c r="C33" s="14">
        <v>108760.73471999999</v>
      </c>
      <c r="D33" s="14">
        <v>21192</v>
      </c>
      <c r="E33" s="3" t="str">
        <f ca="1">[1]!deCryptage("[L'ENCODEUR_BY_EXCELFORMATION.FR]qb5G&lt;q@=aàt",_motdepasse)</f>
        <v>Vendeur</v>
      </c>
      <c r="F33" s="14">
        <f>_effectifs[[#This Row],[Ventes]]</f>
        <v>108760.73471999999</v>
      </c>
    </row>
    <row r="34" spans="1:6" s="3" customFormat="1" ht="19.5" customHeight="1" x14ac:dyDescent="0.25">
      <c r="A34" s="3" t="s">
        <v>57</v>
      </c>
      <c r="B34" s="3" t="s">
        <v>58</v>
      </c>
      <c r="C34" s="14">
        <v>254181.88800000001</v>
      </c>
      <c r="D34" s="14">
        <v>32688</v>
      </c>
      <c r="E34" s="3" t="str">
        <f ca="1">[1]!deCryptage("[L'ENCODEUR_BY_EXCELFORMATION.FR]qb5G&lt;q@=aàt",_motdepasse)</f>
        <v>Vendeur</v>
      </c>
      <c r="F34" s="14">
        <f>_effectifs[[#This Row],[Ventes]]</f>
        <v>254181.88800000001</v>
      </c>
    </row>
    <row r="35" spans="1:6" s="3" customFormat="1" ht="19.5" customHeight="1" x14ac:dyDescent="0.25">
      <c r="A35" s="3" t="s">
        <v>59</v>
      </c>
      <c r="B35" s="3" t="s">
        <v>60</v>
      </c>
      <c r="C35" s="14">
        <v>262368.4608</v>
      </c>
      <c r="D35" s="14">
        <v>39540</v>
      </c>
      <c r="E35" s="3" t="str">
        <f ca="1">[1]!deCryptage("[L'ENCODEUR_BY_EXCELFORMATION.FR]qb5G&lt;q@=aàt",_motdepasse)</f>
        <v>Vendeur</v>
      </c>
      <c r="F35" s="14">
        <f>_effectifs[[#This Row],[Ventes]]</f>
        <v>262368.4608</v>
      </c>
    </row>
    <row r="36" spans="1:6" s="3" customFormat="1" ht="19.5" customHeight="1" x14ac:dyDescent="0.25">
      <c r="A36" s="16" t="s">
        <v>61</v>
      </c>
      <c r="B36" s="3" t="s">
        <v>62</v>
      </c>
      <c r="C36" s="14">
        <v>170741.05343999999</v>
      </c>
      <c r="D36" s="14">
        <v>27912</v>
      </c>
      <c r="E36" s="3" t="str">
        <f ca="1">[1]!deCryptage("[L'ENCODEUR_BY_EXCELFORMATION.FR]qb5G&lt;q@=aàt",_motdepasse)</f>
        <v>Vendeur</v>
      </c>
      <c r="F36" s="14">
        <f>_effectifs[[#This Row],[Ventes]]</f>
        <v>170741.05343999999</v>
      </c>
    </row>
    <row r="37" spans="1:6" s="3" customFormat="1" ht="19.5" customHeight="1" x14ac:dyDescent="0.25">
      <c r="A37" s="3" t="s">
        <v>63</v>
      </c>
      <c r="B37" s="3" t="s">
        <v>64</v>
      </c>
      <c r="C37" s="14">
        <v>239621.48352000001</v>
      </c>
      <c r="D37" s="14">
        <v>53748</v>
      </c>
      <c r="E37" s="3" t="str">
        <f ca="1">[1]!deCryptage("[L'ENCODEUR_BY_EXCELFORMATION.FR]qb5G&lt;q@=aàt",_motdepasse)</f>
        <v>Vendeur</v>
      </c>
      <c r="F37" s="14">
        <f>_effectifs[[#This Row],[Ventes]]</f>
        <v>239621.48352000001</v>
      </c>
    </row>
    <row r="38" spans="1:6" s="3" customFormat="1" ht="19.5" customHeight="1" x14ac:dyDescent="0.25">
      <c r="A38" s="3" t="s">
        <v>65</v>
      </c>
      <c r="B38" s="3" t="s">
        <v>66</v>
      </c>
      <c r="C38" s="14">
        <v>255973.47839999999</v>
      </c>
      <c r="D38" s="14">
        <v>41148</v>
      </c>
      <c r="E38" s="3" t="str">
        <f ca="1">[1]!deCryptage("[L'ENCODEUR_BY_EXCELFORMATION.FR]qb5G&lt;q@=aàt",_motdepasse)</f>
        <v>Vendeur</v>
      </c>
      <c r="F38" s="14">
        <f>_effectifs[[#This Row],[Ventes]]</f>
        <v>255973.47839999999</v>
      </c>
    </row>
    <row r="39" spans="1:6" s="3" customFormat="1" ht="19.5" customHeight="1" x14ac:dyDescent="0.25">
      <c r="A39" s="3" t="s">
        <v>67</v>
      </c>
      <c r="B39" s="3" t="s">
        <v>68</v>
      </c>
      <c r="C39" s="14">
        <v>298174.14143999998</v>
      </c>
      <c r="D39" s="14">
        <v>39396</v>
      </c>
      <c r="E39" s="3" t="str">
        <f ca="1">[1]!deCryptage("[L'ENCODEUR_BY_EXCELFORMATION.FR]qb5G&lt;q@=aàt",_motdepasse)</f>
        <v>Vendeur</v>
      </c>
      <c r="F39" s="14">
        <f>_effectifs[[#This Row],[Ventes]]</f>
        <v>298174.14143999998</v>
      </c>
    </row>
    <row r="40" spans="1:6" s="3" customFormat="1" ht="19.5" customHeight="1" x14ac:dyDescent="0.25">
      <c r="A40" s="3" t="s">
        <v>69</v>
      </c>
      <c r="B40" s="3" t="s">
        <v>70</v>
      </c>
      <c r="C40" s="14">
        <v>227171.17439999999</v>
      </c>
      <c r="D40" s="14">
        <v>57660</v>
      </c>
      <c r="E40" s="3" t="str">
        <f ca="1">[1]!deCryptage("[L'ENCODEUR_BY_EXCELFORMATION.FR]qb5G&lt;q@=aàt",_motdepasse)</f>
        <v>Vendeur</v>
      </c>
      <c r="F40" s="14">
        <f>_effectifs[[#This Row],[Ventes]]</f>
        <v>227171.17439999999</v>
      </c>
    </row>
    <row r="41" spans="1:6" s="3" customFormat="1" ht="19.5" customHeight="1" x14ac:dyDescent="0.25">
      <c r="A41" s="3" t="s">
        <v>71</v>
      </c>
      <c r="B41" s="3" t="s">
        <v>72</v>
      </c>
      <c r="C41" s="14">
        <v>81425.917440000005</v>
      </c>
      <c r="D41" s="14">
        <v>22764</v>
      </c>
      <c r="E41" s="3" t="str">
        <f ca="1">[1]!deCryptage("[L'ENCODEUR_BY_EXCELFORMATION.FR]qb5G&lt;q@=aàt",_motdepasse)</f>
        <v>Vendeur</v>
      </c>
      <c r="F41" s="14">
        <f>_effectifs[[#This Row],[Ventes]]</f>
        <v>81425.917440000005</v>
      </c>
    </row>
    <row r="42" spans="1:6" s="3" customFormat="1" ht="19.5" customHeight="1" x14ac:dyDescent="0.25">
      <c r="A42" s="3" t="s">
        <v>73</v>
      </c>
      <c r="B42" s="3" t="s">
        <v>74</v>
      </c>
      <c r="C42" s="14">
        <v>104565.42720000001</v>
      </c>
      <c r="D42" s="14">
        <v>31032</v>
      </c>
      <c r="E42" s="3" t="str">
        <f ca="1">[1]!deCryptage("[L'ENCODEUR_BY_EXCELFORMATION.FR]qb5G&lt;q@=aàt",_motdepasse)</f>
        <v>Vendeur</v>
      </c>
      <c r="F42" s="14">
        <f>_effectifs[[#This Row],[Ventes]]</f>
        <v>104565.42720000001</v>
      </c>
    </row>
    <row r="43" spans="1:6" s="3" customFormat="1" ht="19.5" customHeight="1" x14ac:dyDescent="0.25">
      <c r="A43" s="3" t="s">
        <v>75</v>
      </c>
      <c r="B43" s="3" t="s">
        <v>76</v>
      </c>
      <c r="C43" s="14">
        <v>418836.51072000002</v>
      </c>
      <c r="D43" s="14">
        <v>70872</v>
      </c>
      <c r="E43" s="3" t="str">
        <f ca="1">[1]!deCryptage("[L'ENCODEUR_BY_EXCELFORMATION.FR]qb5G&lt;q@=aàt",_motdepasse)</f>
        <v>Vendeur</v>
      </c>
      <c r="F43" s="14">
        <f>_effectifs[[#This Row],[Ventes]]</f>
        <v>418836.51072000002</v>
      </c>
    </row>
    <row r="44" spans="1:6" s="3" customFormat="1" ht="19.5" customHeight="1" x14ac:dyDescent="0.25">
      <c r="A44" s="3" t="s">
        <v>77</v>
      </c>
      <c r="B44" s="3" t="s">
        <v>78</v>
      </c>
      <c r="C44" s="14"/>
      <c r="D44" s="14">
        <v>41784</v>
      </c>
      <c r="E44" s="3" t="str">
        <f ca="1">[1]!deCryptage("[L'ENCODEUR_BY_EXCELFORMATION.FR]qF8_&lt;à9BjT)rc;;;^ày))Tyr+Zi=jXBXwt",_motdepasse)</f>
        <v>Services supports et direction</v>
      </c>
      <c r="F44" s="14">
        <f>_effectifs[[#This Row],[Ventes]]</f>
        <v>0</v>
      </c>
    </row>
    <row r="45" spans="1:6" s="3" customFormat="1" ht="19.5" customHeight="1" x14ac:dyDescent="0.25">
      <c r="A45" s="3" t="s">
        <v>79</v>
      </c>
      <c r="B45" s="3" t="s">
        <v>80</v>
      </c>
      <c r="C45" s="14"/>
      <c r="D45" s="14">
        <v>51600</v>
      </c>
      <c r="E45" s="3" t="str">
        <f ca="1">[1]!deCryptage("[L'ENCODEUR_BY_EXCELFORMATION.FR]qF8_&lt;à9BjT)rc;;;^ày))Tyr+Zi=jXBXwt",_motdepasse)</f>
        <v>Services supports et direction</v>
      </c>
      <c r="F45" s="14">
        <f>_effectifs[[#This Row],[Ventes]]</f>
        <v>0</v>
      </c>
    </row>
    <row r="46" spans="1:6" s="3" customFormat="1" ht="19.5" customHeight="1" x14ac:dyDescent="0.25">
      <c r="A46" s="3" t="s">
        <v>81</v>
      </c>
      <c r="B46" s="3" t="s">
        <v>82</v>
      </c>
      <c r="C46" s="14"/>
      <c r="D46" s="14">
        <v>69876</v>
      </c>
      <c r="E46" s="3" t="str">
        <f ca="1">[1]!deCryptage("[L'ENCODEUR_BY_EXCELFORMATION.FR]qF8_&lt;à9BjT)rc;;;^ày))Tyr+Zi=jXBXwt",_motdepasse)</f>
        <v>Services supports et direction</v>
      </c>
      <c r="F46" s="14">
        <f>_effectifs[[#This Row],[Ventes]]</f>
        <v>0</v>
      </c>
    </row>
    <row r="47" spans="1:6" s="3" customFormat="1" ht="19.5" customHeight="1" x14ac:dyDescent="0.25">
      <c r="A47" s="3" t="s">
        <v>83</v>
      </c>
      <c r="B47" s="3" t="s">
        <v>84</v>
      </c>
      <c r="C47" s="14"/>
      <c r="D47" s="14">
        <v>60636</v>
      </c>
      <c r="E47" s="3" t="str">
        <f ca="1">[1]!deCryptage("[L'ENCODEUR_BY_EXCELFORMATION.FR]qF8_&lt;à9BjT)rc;;;^ày))Tyr+Zi=jXBXwt",_motdepasse)</f>
        <v>Services supports et direction</v>
      </c>
      <c r="F47" s="14">
        <f>_effectifs[[#This Row],[Ventes]]</f>
        <v>0</v>
      </c>
    </row>
    <row r="48" spans="1:6" s="3" customFormat="1" ht="19.5" customHeight="1" x14ac:dyDescent="0.25">
      <c r="A48" s="3" t="s">
        <v>85</v>
      </c>
      <c r="B48" s="3" t="s">
        <v>86</v>
      </c>
      <c r="C48" s="14"/>
      <c r="D48" s="14">
        <v>33612</v>
      </c>
      <c r="E48" s="3" t="str">
        <f ca="1">[1]!deCryptage("[L'ENCODEUR_BY_EXCELFORMATION.FR]qF8_&lt;à9BjT)rc;;;^ày))Tyr+Zi=jXBXwt",_motdepasse)</f>
        <v>Services supports et direction</v>
      </c>
      <c r="F48" s="14">
        <f>_effectifs[[#This Row],[Ventes]]</f>
        <v>0</v>
      </c>
    </row>
  </sheetData>
  <sheetProtection sort="0" autoFilter="0" pivotTables="0"/>
  <phoneticPr fontId="5" type="noConversion"/>
  <hyperlinks>
    <hyperlink ref="A4" r:id="rId1" display="https://www.excelformation.fr/une-pyramide-des-ages-excel.html" xr:uid="{0C5E8811-65BD-47F9-9885-91A169782C53}"/>
  </hyperlinks>
  <pageMargins left="0.23622047244094491" right="0.23622047244094491" top="0.74803149606299213" bottom="0.74803149606299213" header="0.31496062992125984" footer="0.31496062992125984"/>
  <pageSetup paperSize="9" orientation="landscape" cellComments="atEnd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excelformation.fr</vt:lpstr>
      <vt:lpstr>_motdepasse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</cp:lastModifiedBy>
  <cp:lastPrinted>2020-02-27T15:21:47Z</cp:lastPrinted>
  <dcterms:created xsi:type="dcterms:W3CDTF">2019-05-27T12:14:33Z</dcterms:created>
  <dcterms:modified xsi:type="dcterms:W3CDTF">2020-04-30T15:31:30Z</dcterms:modified>
</cp:coreProperties>
</file>